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<sst xmlns="http://schemas.openxmlformats.org/spreadsheetml/2006/main" count="38" uniqueCount="34">
  <si>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</si>
  <si>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</si>
  <si>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</si>
  <si>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</si>
  <si>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</si>
  <si>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</si>
  <si>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</si>
  <si>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</si>
  <si>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</si>
  <si>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</si>
  <si>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</si>
  <si>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</si>
  <si>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</si>
  <si>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</si>
  <si>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</si>
  <si>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</si>
  <si>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</si>
  <si>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</si>
  <si>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</si>
  <si>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</si>
  <si>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</si>
  <si>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</si>
  <si>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</si>
  <si>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</si>
  <si>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</si>
  <si>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</si>
  <si>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</si>
  <si>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>компл.</t>
  </si>
  <si>
    <t>Дата 17.02.2020 г.</t>
  </si>
  <si>
    <t>Поставщик №3 исх. №НП-28-01 от 28.01.20 г.</t>
  </si>
  <si>
    <t>Поставщик №1 исх.№ УС-47-17.01.2020 от 17.01.2020г.</t>
  </si>
  <si>
    <t>Поставщик № 2 исх. № 830/01 от 28.01.2020г.</t>
  </si>
  <si>
    <t>Поставка решетки механической с емкостью и шкафом управления</t>
  </si>
  <si>
    <t>Решетка механическая с емкостью и шкафом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</si>
</sst>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49" fontId="1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AH13" sqref="AH13"/>
    </sheetView>
  </sheetViews>
  <sheetFormatPr defaultColWidth="9.140625" defaultRowHeight="12.75" x14ac:dyDescent="0.2"/>
  <cols>
    <col min="1" max="1" width="3.855468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4" t="s">
        <v>23</v>
      </c>
      <c r="O4" s="85"/>
      <c r="P4" s="85"/>
      <c r="Q4" s="85"/>
      <c r="R4" s="69"/>
    </row>
    <row r="5" spans="1:30" ht="32.25" customHeight="1" x14ac:dyDescent="0.25">
      <c r="A5" s="25"/>
      <c r="B5" s="86" t="s">
        <v>32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30</v>
      </c>
      <c r="F8" s="42" t="s">
        <v>31</v>
      </c>
      <c r="G8" s="42" t="s">
        <v>29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8" customFormat="1" ht="57" customHeight="1" x14ac:dyDescent="0.2">
      <c r="A9" s="58">
        <v>1</v>
      </c>
      <c r="B9" s="71" t="s">
        <v>33</v>
      </c>
      <c r="C9" s="73" t="s">
        <v>27</v>
      </c>
      <c r="D9" s="59">
        <v>1</v>
      </c>
      <c r="E9" s="60">
        <v>541840</v>
      </c>
      <c r="F9" s="60">
        <v>658700</v>
      </c>
      <c r="G9" s="60">
        <v>648000</v>
      </c>
      <c r="H9" s="61"/>
      <c r="I9" s="61"/>
      <c r="J9" s="61"/>
      <c r="K9" s="62"/>
      <c r="L9" s="63">
        <f t="shared" ref="L9" si="0">(E9+F9+G9)/3</f>
        <v>616180</v>
      </c>
      <c r="M9" s="64">
        <f t="shared" ref="M9" si="1">SQRT(((SUM((POWER(E9-L9,2)),(POWER(F9-L9,2)),(POWER(G9-L9,2)))/(COLUMNS(E9:G9)-1))))</f>
        <v>64602.23835131411</v>
      </c>
      <c r="N9" s="64">
        <f t="shared" ref="N9" si="2">M9/L9*100</f>
        <v>10.484312757849024</v>
      </c>
      <c r="O9" s="65">
        <f t="shared" ref="O9" si="3">((D9/3)*(SUM(E9:G9)))</f>
        <v>616180</v>
      </c>
      <c r="P9" s="66">
        <f t="shared" ref="P9" si="4">O9/D9</f>
        <v>616180</v>
      </c>
      <c r="Q9" s="65">
        <f t="shared" ref="Q9" si="5">ROUNDDOWN(P9,2)</f>
        <v>616180</v>
      </c>
      <c r="R9" s="67">
        <f t="shared" ref="R9" si="6">Q9*D9</f>
        <v>616180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616180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616180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0"/>
      <c r="B12" s="70" t="s">
        <v>24</v>
      </c>
      <c r="C12" s="70"/>
      <c r="D12" s="70"/>
      <c r="E12" s="70">
        <v>513483.33</v>
      </c>
      <c r="F12" s="70" t="s">
        <v>8</v>
      </c>
      <c r="G12" s="70"/>
      <c r="H12" s="70"/>
      <c r="I12" s="70"/>
      <c r="J12" s="70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0"/>
      <c r="B13" s="70" t="s">
        <v>25</v>
      </c>
      <c r="C13" s="70"/>
      <c r="D13" s="70"/>
      <c r="E13" s="70">
        <v>102696.67</v>
      </c>
      <c r="F13" s="70" t="s">
        <v>8</v>
      </c>
      <c r="G13" s="70"/>
      <c r="H13" s="70"/>
      <c r="I13" s="70"/>
      <c r="J13" s="70"/>
      <c r="K13" s="28"/>
      <c r="L13" s="31"/>
      <c r="M13" s="23"/>
      <c r="N13" s="52"/>
      <c r="O13" s="23"/>
      <c r="P13" s="23"/>
      <c r="Q13" s="23"/>
      <c r="R13" s="22"/>
      <c r="AD13" s="72" t="s">
        <v>26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28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2020-02-18T09:06:34Z</cp:lastPrinted>
  <dcterms:created xsi:type="dcterms:W3CDTF">2014-01-15T18:15:09Z</dcterms:created>
  <dcterms:modified xsi:type="dcterms:W3CDTF">2020-03-20T05:35:34Z</dcterms:modified>
</cp:coreProperties>
</file>